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8195" windowHeight="844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2" i="1" l="1"/>
  <c r="E3" i="1"/>
  <c r="F3" i="1" s="1"/>
  <c r="E4" i="1"/>
  <c r="F4" i="1" s="1"/>
  <c r="E5" i="1"/>
  <c r="F5" i="1" s="1"/>
  <c r="E6" i="1"/>
  <c r="F6" i="1" s="1"/>
  <c r="E7" i="1"/>
  <c r="F7" i="1" s="1"/>
  <c r="E8" i="1"/>
  <c r="C2" i="1"/>
  <c r="C3" i="1"/>
  <c r="C4" i="1"/>
  <c r="C5" i="1"/>
  <c r="C6" i="1"/>
  <c r="C7" i="1"/>
  <c r="C8" i="1"/>
  <c r="G4" i="1" l="1"/>
  <c r="H4" i="1" s="1"/>
  <c r="G6" i="1"/>
  <c r="H6" i="1" s="1"/>
  <c r="F8" i="1"/>
  <c r="G8" i="1" s="1"/>
  <c r="H8" i="1" s="1"/>
  <c r="G7" i="1"/>
  <c r="H7" i="1" s="1"/>
  <c r="G5" i="1"/>
  <c r="H5" i="1" s="1"/>
  <c r="G3" i="1"/>
  <c r="H3" i="1" s="1"/>
  <c r="F2" i="1"/>
  <c r="G2" i="1" s="1"/>
  <c r="H2" i="1" s="1"/>
  <c r="L8" i="1"/>
  <c r="L7" i="1"/>
  <c r="M7" i="1" s="1"/>
  <c r="L6" i="1"/>
  <c r="M6" i="1" s="1"/>
  <c r="L5" i="1"/>
  <c r="M5" i="1" s="1"/>
  <c r="L4" i="1"/>
  <c r="M4" i="1" s="1"/>
  <c r="L3" i="1"/>
  <c r="M3" i="1" s="1"/>
  <c r="L2" i="1"/>
  <c r="M8" i="1" l="1"/>
  <c r="M2" i="1"/>
</calcChain>
</file>

<file path=xl/sharedStrings.xml><?xml version="1.0" encoding="utf-8"?>
<sst xmlns="http://schemas.openxmlformats.org/spreadsheetml/2006/main" count="56" uniqueCount="30">
  <si>
    <t>H</t>
  </si>
  <si>
    <t>B</t>
  </si>
  <si>
    <r>
      <t>J</t>
    </r>
    <r>
      <rPr>
        <sz val="8"/>
        <color theme="1"/>
        <rFont val="Calibri"/>
        <family val="2"/>
        <scheme val="minor"/>
      </rPr>
      <t>x0</t>
    </r>
  </si>
  <si>
    <t>Sp</t>
  </si>
  <si>
    <r>
      <t>Ϭ</t>
    </r>
    <r>
      <rPr>
        <sz val="8"/>
        <color theme="1"/>
        <rFont val="Calibri"/>
        <family val="2"/>
        <scheme val="minor"/>
      </rPr>
      <t>sn</t>
    </r>
  </si>
  <si>
    <r>
      <t>2x Ϭ</t>
    </r>
    <r>
      <rPr>
        <sz val="8"/>
        <color theme="1"/>
        <rFont val="Calibri"/>
        <family val="2"/>
        <scheme val="minor"/>
      </rPr>
      <t>max</t>
    </r>
  </si>
  <si>
    <r>
      <t>M</t>
    </r>
    <r>
      <rPr>
        <sz val="8"/>
        <color theme="1"/>
        <rFont val="Calibri"/>
        <family val="2"/>
        <scheme val="minor"/>
      </rPr>
      <t>tot</t>
    </r>
  </si>
  <si>
    <r>
      <t>C</t>
    </r>
    <r>
      <rPr>
        <sz val="8"/>
        <color theme="1"/>
        <rFont val="Calibri"/>
        <family val="2"/>
        <scheme val="minor"/>
      </rPr>
      <t>utile</t>
    </r>
    <r>
      <rPr>
        <sz val="10"/>
        <color theme="1"/>
        <rFont val="Calibri"/>
        <family val="2"/>
        <scheme val="minor"/>
      </rPr>
      <t xml:space="preserve"> [N]</t>
    </r>
  </si>
  <si>
    <r>
      <t>L</t>
    </r>
    <r>
      <rPr>
        <sz val="8"/>
        <color theme="1"/>
        <rFont val="Calibri"/>
        <family val="2"/>
        <scheme val="minor"/>
      </rPr>
      <t xml:space="preserve">cont </t>
    </r>
    <r>
      <rPr>
        <sz val="11"/>
        <color theme="1"/>
        <rFont val="Calibri"/>
        <family val="2"/>
        <scheme val="minor"/>
      </rPr>
      <t>[m]</t>
    </r>
  </si>
  <si>
    <r>
      <t>M</t>
    </r>
    <r>
      <rPr>
        <sz val="8"/>
        <color theme="1"/>
        <rFont val="Calibri"/>
        <family val="2"/>
        <scheme val="minor"/>
      </rPr>
      <t xml:space="preserve">bracc-cont </t>
    </r>
    <r>
      <rPr>
        <sz val="11"/>
        <color theme="1"/>
        <rFont val="Calibri"/>
        <family val="2"/>
        <scheme val="minor"/>
      </rPr>
      <t>[N]</t>
    </r>
  </si>
  <si>
    <r>
      <t>L</t>
    </r>
    <r>
      <rPr>
        <sz val="8"/>
        <color theme="1"/>
        <rFont val="Calibri"/>
        <family val="2"/>
        <scheme val="minor"/>
      </rPr>
      <t xml:space="preserve">bracc-utile </t>
    </r>
    <r>
      <rPr>
        <sz val="11"/>
        <color theme="1"/>
        <rFont val="Calibri"/>
        <family val="2"/>
        <scheme val="minor"/>
      </rPr>
      <t>[m]</t>
    </r>
  </si>
  <si>
    <r>
      <t>M</t>
    </r>
    <r>
      <rPr>
        <sz val="8"/>
        <color theme="1"/>
        <rFont val="Calibri"/>
        <family val="2"/>
        <scheme val="minor"/>
      </rPr>
      <t xml:space="preserve">bracc-cam </t>
    </r>
    <r>
      <rPr>
        <sz val="11"/>
        <color theme="1"/>
        <rFont val="Calibri"/>
        <family val="2"/>
        <scheme val="minor"/>
      </rPr>
      <t>[N]</t>
    </r>
  </si>
  <si>
    <r>
      <t>M</t>
    </r>
    <r>
      <rPr>
        <sz val="9"/>
        <color theme="1"/>
        <rFont val="Calibri"/>
        <family val="2"/>
        <scheme val="minor"/>
      </rPr>
      <t xml:space="preserve">ut/co </t>
    </r>
    <r>
      <rPr>
        <sz val="11"/>
        <color theme="1"/>
        <rFont val="Calibri"/>
        <family val="2"/>
        <scheme val="minor"/>
      </rPr>
      <t>[Nm]</t>
    </r>
  </si>
  <si>
    <r>
      <t>M</t>
    </r>
    <r>
      <rPr>
        <sz val="8"/>
        <color theme="1"/>
        <rFont val="Calibri"/>
        <family val="2"/>
        <scheme val="minor"/>
      </rPr>
      <t xml:space="preserve">cont </t>
    </r>
    <r>
      <rPr>
        <sz val="11"/>
        <color theme="1"/>
        <rFont val="Calibri"/>
        <family val="2"/>
        <scheme val="minor"/>
      </rPr>
      <t>[N]</t>
    </r>
  </si>
  <si>
    <t>peso della telecamera compreso di testa remotata</t>
  </si>
  <si>
    <t>distanza tra fulcro del braccio e contrappesi</t>
  </si>
  <si>
    <t>(modificabile in base al vs peso)</t>
  </si>
  <si>
    <t>(modificabile in base al vs progetto)</t>
  </si>
  <si>
    <t>(non modificare)</t>
  </si>
  <si>
    <t>distanza tra fulcro del braccio e telecamera</t>
  </si>
  <si>
    <t>peso del braccio dal fulcro al contrappeso</t>
  </si>
  <si>
    <t>peso del braccio dal fulcro alla camera</t>
  </si>
  <si>
    <t>momento che si genera nel fulcro</t>
  </si>
  <si>
    <t>massa del contrappeso</t>
  </si>
  <si>
    <t>massa totale del braccio (compreso camera e pesi)</t>
  </si>
  <si>
    <t>altezza della sezione</t>
  </si>
  <si>
    <t>larghezza della sezione</t>
  </si>
  <si>
    <t>spessore della sezione</t>
  </si>
  <si>
    <t>momento di inerzia della sezione</t>
  </si>
  <si>
    <t>tensione sulla sezione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</si>
</sst>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e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793902854194"/>
          <c:y val="7.4808453821321119E-2"/>
          <c:w val="0.70466928035669185"/>
          <c:h val="0.8320363613084950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Foglio1!$J$2:$J$8</c:f>
              <c:numCache>
                <c:formatCode>General</c:formatCode>
                <c:ptCount val="7"/>
                <c:pt idx="0">
                  <c:v>60</c:v>
                </c:pt>
                <c:pt idx="1">
                  <c:v>55</c:v>
                </c:pt>
                <c:pt idx="2">
                  <c:v>50</c:v>
                </c:pt>
                <c:pt idx="3">
                  <c:v>45</c:v>
                </c:pt>
                <c:pt idx="4">
                  <c:v>40</c:v>
                </c:pt>
                <c:pt idx="5">
                  <c:v>35</c:v>
                </c:pt>
                <c:pt idx="6">
                  <c:v>30</c:v>
                </c:pt>
              </c:numCache>
            </c:numRef>
          </c:cat>
          <c:val>
            <c:numRef>
              <c:f>Foglio1!$M$2:$M$8</c:f>
              <c:numCache>
                <c:formatCode>0.0</c:formatCode>
                <c:ptCount val="7"/>
                <c:pt idx="0">
                  <c:v>30.047551514140324</c:v>
                </c:pt>
                <c:pt idx="1">
                  <c:v>31.544056502311772</c:v>
                </c:pt>
                <c:pt idx="2">
                  <c:v>33.242667424188603</c:v>
                </c:pt>
                <c:pt idx="3">
                  <c:v>35.18729135197573</c:v>
                </c:pt>
                <c:pt idx="4">
                  <c:v>37.43554655427225</c:v>
                </c:pt>
                <c:pt idx="5">
                  <c:v>40.064567840762351</c:v>
                </c:pt>
                <c:pt idx="6">
                  <c:v>43.180034378750044</c:v>
                </c:pt>
              </c:numCache>
            </c:numRef>
          </c:val>
          <c:smooth val="0"/>
        </c:ser>
        <c:ser>
          <c:idx val="0"/>
          <c:order val="1"/>
          <c:marker>
            <c:symbol val="none"/>
          </c:marker>
          <c:cat>
            <c:numRef>
              <c:f>Foglio1!$J$2:$J$8</c:f>
              <c:numCache>
                <c:formatCode>General</c:formatCode>
                <c:ptCount val="7"/>
                <c:pt idx="0">
                  <c:v>60</c:v>
                </c:pt>
                <c:pt idx="1">
                  <c:v>55</c:v>
                </c:pt>
                <c:pt idx="2">
                  <c:v>50</c:v>
                </c:pt>
                <c:pt idx="3">
                  <c:v>45</c:v>
                </c:pt>
                <c:pt idx="4">
                  <c:v>40</c:v>
                </c:pt>
                <c:pt idx="5">
                  <c:v>35</c:v>
                </c:pt>
                <c:pt idx="6">
                  <c:v>30</c:v>
                </c:pt>
              </c:numCache>
            </c:numRef>
          </c:cat>
          <c:val>
            <c:numRef>
              <c:f>Foglio1!$N$2:$N$8</c:f>
              <c:numCache>
                <c:formatCode>General</c:formatCode>
                <c:ptCount val="7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92480"/>
        <c:axId val="153094016"/>
      </c:lineChart>
      <c:catAx>
        <c:axId val="15309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094016"/>
        <c:crosses val="autoZero"/>
        <c:auto val="1"/>
        <c:lblAlgn val="ctr"/>
        <c:lblOffset val="100"/>
        <c:noMultiLvlLbl val="0"/>
      </c:catAx>
      <c:valAx>
        <c:axId val="1530940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3092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9</xdr:row>
      <xdr:rowOff>57150</xdr:rowOff>
    </xdr:from>
    <xdr:to>
      <xdr:col>6</xdr:col>
      <xdr:colOff>400050</xdr:colOff>
      <xdr:row>23</xdr:row>
      <xdr:rowOff>133349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M29" sqref="M29"/>
    </sheetView>
  </sheetViews>
  <sheetFormatPr defaultRowHeight="15" x14ac:dyDescent="0.25"/>
  <cols>
    <col min="1" max="1" width="8" bestFit="1" customWidth="1"/>
    <col min="2" max="2" width="8.28515625" bestFit="1" customWidth="1"/>
    <col min="3" max="3" width="13.140625" bestFit="1" customWidth="1"/>
    <col min="4" max="4" width="12.5703125" bestFit="1" customWidth="1"/>
    <col min="5" max="5" width="12.85546875" bestFit="1" customWidth="1"/>
    <col min="6" max="6" width="11.7109375" bestFit="1" customWidth="1"/>
    <col min="7" max="7" width="10.5703125" bestFit="1" customWidth="1"/>
  </cols>
  <sheetData>
    <row r="1" spans="1:15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6</v>
      </c>
      <c r="I1" t="s">
        <v>0</v>
      </c>
      <c r="J1" t="s">
        <v>1</v>
      </c>
      <c r="K1" t="s">
        <v>3</v>
      </c>
      <c r="L1" t="s">
        <v>2</v>
      </c>
      <c r="M1" t="s">
        <v>5</v>
      </c>
      <c r="N1" t="s">
        <v>4</v>
      </c>
    </row>
    <row r="2" spans="1:15" x14ac:dyDescent="0.25">
      <c r="A2">
        <v>42</v>
      </c>
      <c r="B2">
        <v>1</v>
      </c>
      <c r="C2" s="2">
        <f t="shared" ref="C2:C8" si="0">(I2*J2-((I2-(K2*2))*(J2-(K2*2))))*0.000027*B2*1000</f>
        <v>14.687999999999999</v>
      </c>
      <c r="D2">
        <v>3</v>
      </c>
      <c r="E2" s="3">
        <f t="shared" ref="E2:E8" si="1">(I2*J2-((I2-(K2*2))*(J2-(K2*2))))*0.000027*D2*1000</f>
        <v>44.064</v>
      </c>
      <c r="F2" s="1">
        <f t="shared" ref="F2:F8" si="2">(A2*D2)+((E2*D2/2))</f>
        <v>192.096</v>
      </c>
      <c r="G2" s="1">
        <f t="shared" ref="G2:G8" si="3">(F2-(C2*B2/2))/(B2)</f>
        <v>184.75200000000001</v>
      </c>
      <c r="H2" s="1">
        <f t="shared" ref="H2:H8" si="4">A2+C2+E2+G2</f>
        <v>285.50400000000002</v>
      </c>
      <c r="I2">
        <v>80</v>
      </c>
      <c r="J2">
        <v>60</v>
      </c>
      <c r="K2">
        <v>2</v>
      </c>
      <c r="L2" s="1">
        <f t="shared" ref="L2:L8" si="5">(I2^3*J2/12)-((I2-(2*K2))^3*(J2-(2*K2))/12)</f>
        <v>511445.33333333326</v>
      </c>
      <c r="M2" s="2">
        <f t="shared" ref="M2:M8" si="6">2*(F2*1000*I2/2)/L2</f>
        <v>30.047551514140324</v>
      </c>
      <c r="N2">
        <v>55</v>
      </c>
    </row>
    <row r="3" spans="1:15" x14ac:dyDescent="0.25">
      <c r="A3">
        <v>42</v>
      </c>
      <c r="B3">
        <v>1</v>
      </c>
      <c r="C3" s="2">
        <f t="shared" si="0"/>
        <v>14.148</v>
      </c>
      <c r="D3">
        <v>3</v>
      </c>
      <c r="E3" s="3">
        <f t="shared" si="1"/>
        <v>42.443999999999996</v>
      </c>
      <c r="F3" s="1">
        <f t="shared" si="2"/>
        <v>189.666</v>
      </c>
      <c r="G3" s="1">
        <f t="shared" si="3"/>
        <v>182.59199999999998</v>
      </c>
      <c r="H3" s="1">
        <f t="shared" si="4"/>
        <v>281.18399999999997</v>
      </c>
      <c r="I3">
        <v>80</v>
      </c>
      <c r="J3">
        <v>55</v>
      </c>
      <c r="K3">
        <v>2</v>
      </c>
      <c r="L3" s="1">
        <f t="shared" si="5"/>
        <v>481018.66666666651</v>
      </c>
      <c r="M3" s="2">
        <f t="shared" si="6"/>
        <v>31.544056502311772</v>
      </c>
      <c r="N3">
        <v>55</v>
      </c>
    </row>
    <row r="4" spans="1:15" x14ac:dyDescent="0.25">
      <c r="A4">
        <v>42</v>
      </c>
      <c r="B4">
        <v>1</v>
      </c>
      <c r="C4" s="2">
        <f t="shared" si="0"/>
        <v>13.608000000000001</v>
      </c>
      <c r="D4">
        <v>3</v>
      </c>
      <c r="E4" s="3">
        <f t="shared" si="1"/>
        <v>40.823999999999998</v>
      </c>
      <c r="F4" s="1">
        <f t="shared" si="2"/>
        <v>187.23599999999999</v>
      </c>
      <c r="G4" s="1">
        <f t="shared" si="3"/>
        <v>180.43199999999999</v>
      </c>
      <c r="H4" s="1">
        <f t="shared" si="4"/>
        <v>276.86399999999998</v>
      </c>
      <c r="I4">
        <v>80</v>
      </c>
      <c r="J4">
        <v>50</v>
      </c>
      <c r="K4">
        <v>2</v>
      </c>
      <c r="L4" s="1">
        <f t="shared" si="5"/>
        <v>450592.00000000023</v>
      </c>
      <c r="M4" s="2">
        <f t="shared" si="6"/>
        <v>33.242667424188603</v>
      </c>
      <c r="N4">
        <v>55</v>
      </c>
    </row>
    <row r="5" spans="1:15" x14ac:dyDescent="0.25">
      <c r="A5">
        <v>42</v>
      </c>
      <c r="B5">
        <v>1</v>
      </c>
      <c r="C5" s="2">
        <f t="shared" si="0"/>
        <v>13.068</v>
      </c>
      <c r="D5">
        <v>3</v>
      </c>
      <c r="E5" s="3">
        <f t="shared" si="1"/>
        <v>39.204000000000001</v>
      </c>
      <c r="F5" s="1">
        <f t="shared" si="2"/>
        <v>184.80599999999998</v>
      </c>
      <c r="G5" s="1">
        <f t="shared" si="3"/>
        <v>178.27199999999999</v>
      </c>
      <c r="H5" s="1">
        <f t="shared" si="4"/>
        <v>272.54399999999998</v>
      </c>
      <c r="I5">
        <v>80</v>
      </c>
      <c r="J5">
        <v>45</v>
      </c>
      <c r="K5">
        <v>2</v>
      </c>
      <c r="L5" s="1">
        <f t="shared" si="5"/>
        <v>420165.33333333326</v>
      </c>
      <c r="M5" s="2">
        <f t="shared" si="6"/>
        <v>35.18729135197573</v>
      </c>
      <c r="N5">
        <v>55</v>
      </c>
    </row>
    <row r="6" spans="1:15" x14ac:dyDescent="0.25">
      <c r="A6">
        <v>42</v>
      </c>
      <c r="B6">
        <v>1</v>
      </c>
      <c r="C6" s="2">
        <f t="shared" si="0"/>
        <v>12.527999999999999</v>
      </c>
      <c r="D6">
        <v>3</v>
      </c>
      <c r="E6" s="3">
        <f t="shared" si="1"/>
        <v>37.583999999999996</v>
      </c>
      <c r="F6" s="1">
        <f t="shared" si="2"/>
        <v>182.37599999999998</v>
      </c>
      <c r="G6" s="1">
        <f t="shared" si="3"/>
        <v>176.11199999999997</v>
      </c>
      <c r="H6" s="1">
        <f>A6+C6+E6+G6</f>
        <v>268.22399999999993</v>
      </c>
      <c r="I6">
        <v>80</v>
      </c>
      <c r="J6">
        <v>40</v>
      </c>
      <c r="K6">
        <v>2</v>
      </c>
      <c r="L6" s="1">
        <f t="shared" si="5"/>
        <v>389738.66666666674</v>
      </c>
      <c r="M6" s="2">
        <f t="shared" si="6"/>
        <v>37.43554655427225</v>
      </c>
      <c r="N6">
        <v>55</v>
      </c>
    </row>
    <row r="7" spans="1:15" x14ac:dyDescent="0.25">
      <c r="A7">
        <v>42</v>
      </c>
      <c r="B7">
        <v>1</v>
      </c>
      <c r="C7" s="2">
        <f t="shared" si="0"/>
        <v>11.988</v>
      </c>
      <c r="D7">
        <v>3</v>
      </c>
      <c r="E7" s="3">
        <f t="shared" si="1"/>
        <v>35.964000000000006</v>
      </c>
      <c r="F7" s="1">
        <f t="shared" si="2"/>
        <v>179.94600000000003</v>
      </c>
      <c r="G7" s="1">
        <f t="shared" si="3"/>
        <v>173.95200000000003</v>
      </c>
      <c r="H7" s="1">
        <f t="shared" si="4"/>
        <v>263.904</v>
      </c>
      <c r="I7">
        <v>80</v>
      </c>
      <c r="J7">
        <v>35</v>
      </c>
      <c r="K7">
        <v>2</v>
      </c>
      <c r="L7" s="1">
        <f t="shared" si="5"/>
        <v>359312</v>
      </c>
      <c r="M7" s="2">
        <f t="shared" si="6"/>
        <v>40.064567840762351</v>
      </c>
      <c r="N7">
        <v>55</v>
      </c>
    </row>
    <row r="8" spans="1:15" x14ac:dyDescent="0.25">
      <c r="A8">
        <v>42</v>
      </c>
      <c r="B8">
        <v>1</v>
      </c>
      <c r="C8" s="2">
        <f t="shared" si="0"/>
        <v>11.448</v>
      </c>
      <c r="D8">
        <v>3</v>
      </c>
      <c r="E8" s="3">
        <f t="shared" si="1"/>
        <v>34.344000000000001</v>
      </c>
      <c r="F8" s="1">
        <f t="shared" si="2"/>
        <v>177.51600000000002</v>
      </c>
      <c r="G8" s="1">
        <f t="shared" si="3"/>
        <v>171.79200000000003</v>
      </c>
      <c r="H8" s="1">
        <f t="shared" si="4"/>
        <v>259.58400000000006</v>
      </c>
      <c r="I8">
        <v>80</v>
      </c>
      <c r="J8">
        <v>30</v>
      </c>
      <c r="K8">
        <v>2</v>
      </c>
      <c r="L8" s="1">
        <f t="shared" si="5"/>
        <v>328885.33333333337</v>
      </c>
      <c r="M8" s="2">
        <f t="shared" si="6"/>
        <v>43.180034378750044</v>
      </c>
      <c r="N8">
        <v>55</v>
      </c>
    </row>
    <row r="11" spans="1:15" x14ac:dyDescent="0.25">
      <c r="H11" t="s">
        <v>7</v>
      </c>
      <c r="J11" t="s">
        <v>14</v>
      </c>
      <c r="O11" t="s">
        <v>16</v>
      </c>
    </row>
    <row r="12" spans="1:15" x14ac:dyDescent="0.25">
      <c r="H12" t="s">
        <v>8</v>
      </c>
      <c r="J12" t="s">
        <v>15</v>
      </c>
      <c r="O12" t="s">
        <v>17</v>
      </c>
    </row>
    <row r="13" spans="1:15" x14ac:dyDescent="0.25">
      <c r="H13" t="s">
        <v>9</v>
      </c>
      <c r="J13" t="s">
        <v>20</v>
      </c>
      <c r="O13" t="s">
        <v>18</v>
      </c>
    </row>
    <row r="14" spans="1:15" x14ac:dyDescent="0.25">
      <c r="H14" t="s">
        <v>10</v>
      </c>
      <c r="J14" t="s">
        <v>19</v>
      </c>
      <c r="O14" t="s">
        <v>17</v>
      </c>
    </row>
    <row r="15" spans="1:15" x14ac:dyDescent="0.25">
      <c r="H15" t="s">
        <v>11</v>
      </c>
      <c r="J15" t="s">
        <v>21</v>
      </c>
      <c r="O15" t="s">
        <v>18</v>
      </c>
    </row>
    <row r="16" spans="1:15" x14ac:dyDescent="0.25">
      <c r="H16" t="s">
        <v>12</v>
      </c>
      <c r="J16" t="s">
        <v>22</v>
      </c>
      <c r="O16" t="s">
        <v>18</v>
      </c>
    </row>
    <row r="17" spans="8:15" x14ac:dyDescent="0.25">
      <c r="H17" t="s">
        <v>13</v>
      </c>
      <c r="J17" t="s">
        <v>23</v>
      </c>
      <c r="O17" t="s">
        <v>18</v>
      </c>
    </row>
    <row r="18" spans="8:15" x14ac:dyDescent="0.25">
      <c r="H18" t="s">
        <v>6</v>
      </c>
      <c r="J18" t="s">
        <v>24</v>
      </c>
      <c r="O18" t="s">
        <v>18</v>
      </c>
    </row>
    <row r="19" spans="8:15" x14ac:dyDescent="0.25">
      <c r="H19" t="s">
        <v>0</v>
      </c>
      <c r="J19" t="s">
        <v>25</v>
      </c>
      <c r="O19" t="s">
        <v>17</v>
      </c>
    </row>
    <row r="20" spans="8:15" x14ac:dyDescent="0.25">
      <c r="H20" t="s">
        <v>1</v>
      </c>
      <c r="J20" t="s">
        <v>26</v>
      </c>
      <c r="O20" t="s">
        <v>17</v>
      </c>
    </row>
    <row r="21" spans="8:15" x14ac:dyDescent="0.25">
      <c r="H21" t="s">
        <v>3</v>
      </c>
      <c r="J21" t="s">
        <v>27</v>
      </c>
      <c r="O21" t="s">
        <v>17</v>
      </c>
    </row>
    <row r="22" spans="8:15" x14ac:dyDescent="0.25">
      <c r="H22" t="s">
        <v>2</v>
      </c>
      <c r="J22" t="s">
        <v>28</v>
      </c>
      <c r="O22" t="s">
        <v>18</v>
      </c>
    </row>
    <row r="23" spans="8:15" x14ac:dyDescent="0.25">
      <c r="H23" t="s">
        <v>5</v>
      </c>
      <c r="J23" t="s">
        <v>29</v>
      </c>
      <c r="O23" t="s">
        <v>18</v>
      </c>
    </row>
    <row r="24" spans="8:15" x14ac:dyDescent="0.25">
      <c r="H24" t="s">
        <v>4</v>
      </c>
      <c r="J24" t="s">
        <v>29</v>
      </c>
      <c r="O24" t="s">
        <v>18</v>
      </c>
    </row>
  </sheetData>
  <conditionalFormatting sqref="M2:M8">
    <cfRule type="cellIs" dxfId="1" priority="2" operator="greaterThan">
      <formula>55</formula>
    </cfRule>
    <cfRule type="cellIs" dxfId="0" priority="3" operator="lessThan">
      <formula>55</formula>
    </cfRule>
  </conditionalFormatting>
  <conditionalFormatting sqref="H2:H8">
    <cfRule type="colorScale" priority="6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FIATGROUP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2014-02-25T14:10:35Z</dcterms:created>
  <dcterms:modified xsi:type="dcterms:W3CDTF">2015-12-21T09:56:59Z</dcterms:modified>
</cp:coreProperties>
</file>